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64376" windowWidth="30760" windowHeight="20220" tabRatio="165" activeTab="0"/>
  </bookViews>
  <sheets>
    <sheet name="abortions-week.xls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<sst xmlns="http://schemas.openxmlformats.org/spreadsheetml/2006/main" count="84" uniqueCount="50">
  <si>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</si>
  <si>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</si>
  <si>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</si>
  <si>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</si>
  <si>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</si>
  <si>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</si>
  <si>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</si>
  <si>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</si>
  <si>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</si>
  <si>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</si>
  <si>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</si>
  <si>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</si>
  <si>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</si>
  <si>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</si>
  <si>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</si>
  <si>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</si>
  <si>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</si>
  <si>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</si>
  <si>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</si>
  <si>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</si>
  <si>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</si>
  <si>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</si>
  <si>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</si>
  <si>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</si>
  <si>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</si>
  <si>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</si>
  <si>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</si>
  <si>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</si>
  <si>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</si>
  <si>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</si>
  <si>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</si>
  <si>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</si>
  <si>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</si>
  <si>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</si>
  <si>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18+</t>
  </si>
  <si>
    <t>okŠnd</t>
  </si>
  <si>
    <t>total</t>
  </si>
  <si>
    <t>Aborted 2nd or 3rd trimester</t>
  </si>
  <si>
    <t>Aborted 1-6 weeks</t>
  </si>
  <si>
    <t>%</t>
  </si>
  <si>
    <t>Stillborn</t>
  </si>
  <si>
    <t>Aborted 7-8 weeks</t>
  </si>
  <si>
    <t>Aborted 1st trimester (1-13wks)</t>
  </si>
  <si>
    <t>Aborted 9-13 weeks</t>
  </si>
  <si>
    <t>Births</t>
  </si>
  <si>
    <t>Abortions, by week of pregnancy when performed</t>
  </si>
  <si>
    <t>Week of pregnancy aborted</t>
  </si>
  <si>
    <t>Live births</t>
  </si>
  <si>
    <t>avg:</t>
  </si>
  <si>
    <t>Abortion ratio: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</si>
</sst>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1.25"/>
      <name val="Verdana"/>
      <family val="0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10" fontId="0" fillId="3" borderId="0" xfId="0" applyNumberForma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 applyProtection="1">
      <alignment/>
      <protection locked="0"/>
    </xf>
    <xf numFmtId="3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vertical="top"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/>
      <protection locked="0"/>
    </xf>
    <xf numFmtId="3" fontId="0" fillId="0" borderId="1" xfId="0" applyNumberFormat="1" applyFill="1" applyBorder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10" fontId="0" fillId="5" borderId="0" xfId="0" applyNumberFormat="1" applyFont="1" applyFill="1" applyAlignment="1">
      <alignment/>
    </xf>
    <xf numFmtId="0" fontId="0" fillId="0" borderId="0" xfId="0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Verdana"/>
                <a:ea typeface="Verdana"/>
                <a:cs typeface="Verdana"/>
              </a:rPr>
              <a:t>How pregnancies end in Sweden, absolute, 1985-2004
</a:t>
            </a:r>
          </a:p>
        </c:rich>
      </c:tx>
      <c:layout>
        <c:manualLayout>
          <c:xMode val="factor"/>
          <c:yMode val="factor"/>
          <c:x val="-0.03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"/>
          <c:w val="0.8355"/>
          <c:h val="0.98625"/>
        </c:manualLayout>
      </c:layout>
      <c:areaChart>
        <c:grouping val="stacked"/>
        <c:varyColors val="0"/>
        <c:ser>
          <c:idx val="4"/>
          <c:order val="0"/>
          <c:tx>
            <c:strRef>
              <c:f>'abortions-week.xls'!$A$23</c:f>
              <c:strCache>
                <c:ptCount val="1"/>
                <c:pt idx="0">
                  <c:v>Aborted 1-6 weeks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0C0C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'abortions-week.xls'!$B$3:$U$3</c:f>
              <c:strCache/>
            </c:strRef>
          </c:cat>
          <c:val>
            <c:numRef>
              <c:f>'abortions-week.xls'!$B$23:$U$23</c:f>
              <c:numCache/>
            </c:numRef>
          </c:val>
        </c:ser>
        <c:ser>
          <c:idx val="3"/>
          <c:order val="1"/>
          <c:tx>
            <c:strRef>
              <c:f>'abortions-week.xls'!$A$26</c:f>
              <c:strCache>
                <c:ptCount val="1"/>
                <c:pt idx="0">
                  <c:v>Aborted 7-8 weeks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CC99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'abortions-week.xls'!$B$3:$U$3</c:f>
              <c:strCache/>
            </c:strRef>
          </c:cat>
          <c:val>
            <c:numRef>
              <c:f>'abortions-week.xls'!$B$26:$U$26</c:f>
              <c:numCache/>
            </c:numRef>
          </c:val>
        </c:ser>
        <c:ser>
          <c:idx val="2"/>
          <c:order val="2"/>
          <c:tx>
            <c:strRef>
              <c:f>'abortions-week.xls'!$A$29</c:f>
              <c:strCache>
                <c:ptCount val="1"/>
                <c:pt idx="0">
                  <c:v>Aborted 9-13 weeks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FFFF99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'abortions-week.xls'!$B$3:$U$3</c:f>
              <c:strCache/>
            </c:strRef>
          </c:cat>
          <c:val>
            <c:numRef>
              <c:f>'abortions-week.xls'!$B$29:$U$29</c:f>
              <c:numCache/>
            </c:numRef>
          </c:val>
        </c:ser>
        <c:ser>
          <c:idx val="1"/>
          <c:order val="3"/>
          <c:tx>
            <c:strRef>
              <c:f>'abortions-week.xls'!$A$35</c:f>
              <c:strCache>
                <c:ptCount val="1"/>
                <c:pt idx="0">
                  <c:v>Aborted 2nd or 3rd trimester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'abortions-week.xls'!$B$3:$U$3</c:f>
              <c:strCache/>
            </c:strRef>
          </c:cat>
          <c:val>
            <c:numRef>
              <c:f>'abortions-week.xls'!$B$35:$U$35</c:f>
              <c:numCache/>
            </c:numRef>
          </c:val>
        </c:ser>
        <c:ser>
          <c:idx val="0"/>
          <c:order val="4"/>
          <c:tx>
            <c:strRef>
              <c:f>'abortions-week.xls'!$A$41</c:f>
              <c:strCache>
                <c:ptCount val="1"/>
                <c:pt idx="0">
                  <c:v>Births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CC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'abortions-week.xls'!$B$3:$U$3</c:f>
              <c:strCache/>
            </c:strRef>
          </c:cat>
          <c:val>
            <c:numRef>
              <c:f>'abortions-week.xls'!$B$41:$U$41</c:f>
              <c:numCache/>
            </c:numRef>
          </c:val>
        </c:ser>
        <c:axId val="39539756"/>
        <c:axId val="20313485"/>
      </c:areaChart>
      <c:catAx>
        <c:axId val="39539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20313485"/>
        <c:crosses val="autoZero"/>
        <c:auto val="1"/>
        <c:lblOffset val="100"/>
        <c:noMultiLvlLbl val="0"/>
      </c:catAx>
      <c:valAx>
        <c:axId val="20313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395397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2865"/>
          <c:w val="0.353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Verdana"/>
                <a:ea typeface="Verdana"/>
                <a:cs typeface="Verdana"/>
              </a:rPr>
              <a:t>How pregnancies end in Sweden, percent, 1985-2004
</a:t>
            </a:r>
          </a:p>
        </c:rich>
      </c:tx>
      <c:layout>
        <c:manualLayout>
          <c:xMode val="factor"/>
          <c:yMode val="factor"/>
          <c:x val="-0.041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"/>
          <c:w val="0.8345"/>
          <c:h val="0.98625"/>
        </c:manualLayout>
      </c:layout>
      <c:areaChart>
        <c:grouping val="percentStacked"/>
        <c:varyColors val="0"/>
        <c:ser>
          <c:idx val="4"/>
          <c:order val="0"/>
          <c:tx>
            <c:strRef>
              <c:f>'abortions-week.xls'!$A$23</c:f>
              <c:strCache>
                <c:ptCount val="1"/>
                <c:pt idx="0">
                  <c:v>Aborted 1-6 weeks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0C0C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'abortions-week.xls'!$B$3:$U$3</c:f>
              <c:strCache/>
            </c:strRef>
          </c:cat>
          <c:val>
            <c:numRef>
              <c:f>'abortions-week.xls'!$B$23:$U$23</c:f>
              <c:numCache/>
            </c:numRef>
          </c:val>
        </c:ser>
        <c:ser>
          <c:idx val="3"/>
          <c:order val="1"/>
          <c:tx>
            <c:strRef>
              <c:f>'abortions-week.xls'!$A$26</c:f>
              <c:strCache>
                <c:ptCount val="1"/>
                <c:pt idx="0">
                  <c:v>Aborted 7-8 weeks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CC99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'abortions-week.xls'!$B$3:$U$3</c:f>
              <c:strCache/>
            </c:strRef>
          </c:cat>
          <c:val>
            <c:numRef>
              <c:f>'abortions-week.xls'!$B$26:$U$26</c:f>
              <c:numCache/>
            </c:numRef>
          </c:val>
        </c:ser>
        <c:ser>
          <c:idx val="2"/>
          <c:order val="2"/>
          <c:tx>
            <c:strRef>
              <c:f>'abortions-week.xls'!$A$29</c:f>
              <c:strCache>
                <c:ptCount val="1"/>
                <c:pt idx="0">
                  <c:v>Aborted 9-13 weeks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FFFF99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'abortions-week.xls'!$B$3:$U$3</c:f>
              <c:strCache/>
            </c:strRef>
          </c:cat>
          <c:val>
            <c:numRef>
              <c:f>'abortions-week.xls'!$B$29:$U$29</c:f>
              <c:numCache/>
            </c:numRef>
          </c:val>
        </c:ser>
        <c:ser>
          <c:idx val="1"/>
          <c:order val="3"/>
          <c:tx>
            <c:strRef>
              <c:f>'abortions-week.xls'!$A$35</c:f>
              <c:strCache>
                <c:ptCount val="1"/>
                <c:pt idx="0">
                  <c:v>Aborted 2nd or 3rd trimester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'abortions-week.xls'!$B$3:$U$3</c:f>
              <c:strCache/>
            </c:strRef>
          </c:cat>
          <c:val>
            <c:numRef>
              <c:f>'abortions-week.xls'!$B$35:$U$35</c:f>
              <c:numCache/>
            </c:numRef>
          </c:val>
        </c:ser>
        <c:ser>
          <c:idx val="0"/>
          <c:order val="4"/>
          <c:tx>
            <c:strRef>
              <c:f>'abortions-week.xls'!$A$41</c:f>
              <c:strCache>
                <c:ptCount val="1"/>
                <c:pt idx="0">
                  <c:v>Births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CC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'abortions-week.xls'!$B$3:$U$3</c:f>
              <c:strCache/>
            </c:strRef>
          </c:cat>
          <c:val>
            <c:numRef>
              <c:f>'abortions-week.xls'!$B$41:$U$41</c:f>
              <c:numCache/>
            </c:numRef>
          </c:val>
        </c:ser>
        <c:axId val="48603638"/>
        <c:axId val="34779559"/>
      </c:area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34779559"/>
        <c:crosses val="autoZero"/>
        <c:auto val="1"/>
        <c:lblOffset val="100"/>
        <c:noMultiLvlLbl val="0"/>
      </c:catAx>
      <c:valAx>
        <c:axId val="34779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8603638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25"/>
          <c:y val="0.08"/>
          <c:w val="0.306"/>
          <c:h val="0.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44</xdr:row>
      <xdr:rowOff>133350</xdr:rowOff>
    </xdr:from>
    <xdr:to>
      <xdr:col>17</xdr:col>
      <xdr:colOff>485775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7572375" y="7096125"/>
        <a:ext cx="61531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971550</xdr:colOff>
      <xdr:row>44</xdr:row>
      <xdr:rowOff>114300</xdr:rowOff>
    </xdr:from>
    <xdr:ext cx="6172200" cy="4591050"/>
    <xdr:graphicFrame>
      <xdr:nvGraphicFramePr>
        <xdr:cNvPr id="2" name="Chart 2"/>
        <xdr:cNvGraphicFramePr/>
      </xdr:nvGraphicFramePr>
      <xdr:xfrm>
        <a:off x="971550" y="7077075"/>
        <a:ext cx="61722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workbookViewId="0" topLeftCell="A7">
      <selection activeCell="U60" sqref="U60"/>
    </sheetView>
  </sheetViews>
  <sheetFormatPr defaultColWidth="11.00390625" defaultRowHeight="12.75"/>
  <cols>
    <col min="1" max="1" width="25.75390625" style="0" customWidth="1"/>
    <col min="2" max="21" width="9.25390625" style="0" customWidth="1"/>
    <col min="22" max="22" width="8.75390625" style="0" customWidth="1"/>
    <col min="23" max="23" width="9.25390625" style="0" customWidth="1"/>
    <col min="24" max="16384" width="8.75390625" style="0" customWidth="1"/>
  </cols>
  <sheetData>
    <row r="1" ht="12.75">
      <c r="A1" s="1" t="s">
        <v>45</v>
      </c>
    </row>
    <row r="3" spans="1:23" ht="12.75">
      <c r="A3" s="19" t="s">
        <v>46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0" t="s">
        <v>13</v>
      </c>
      <c r="P3" s="20" t="s">
        <v>14</v>
      </c>
      <c r="Q3" s="20" t="s">
        <v>15</v>
      </c>
      <c r="R3" s="20" t="s">
        <v>16</v>
      </c>
      <c r="S3" s="20" t="s">
        <v>17</v>
      </c>
      <c r="T3" s="20" t="s">
        <v>18</v>
      </c>
      <c r="U3" s="20" t="s">
        <v>19</v>
      </c>
      <c r="W3" s="20"/>
    </row>
    <row r="4" spans="1:23" ht="12.75">
      <c r="A4" s="21" t="s">
        <v>20</v>
      </c>
      <c r="B4" s="22">
        <v>2</v>
      </c>
      <c r="C4" s="23"/>
      <c r="D4" s="22">
        <v>1</v>
      </c>
      <c r="E4" s="22">
        <v>2</v>
      </c>
      <c r="F4" s="23"/>
      <c r="G4" s="23"/>
      <c r="H4" s="23"/>
      <c r="I4" s="23"/>
      <c r="J4" s="23"/>
      <c r="K4" s="22">
        <v>35</v>
      </c>
      <c r="L4" s="22">
        <v>38</v>
      </c>
      <c r="M4" s="22">
        <v>51</v>
      </c>
      <c r="N4" s="22">
        <v>60</v>
      </c>
      <c r="O4" s="22">
        <v>73</v>
      </c>
      <c r="P4" s="22">
        <v>79</v>
      </c>
      <c r="Q4" s="22">
        <v>103</v>
      </c>
      <c r="R4" s="22">
        <v>135</v>
      </c>
      <c r="S4" s="22">
        <v>109</v>
      </c>
      <c r="T4" s="22">
        <v>110</v>
      </c>
      <c r="U4" s="22">
        <v>102</v>
      </c>
      <c r="V4" s="27" t="s">
        <v>48</v>
      </c>
      <c r="W4" s="22">
        <f aca="true" t="shared" si="0" ref="W3:W34">AVERAGE(B4:U4)</f>
        <v>64.28571428571429</v>
      </c>
    </row>
    <row r="5" spans="1:23" ht="12.75">
      <c r="A5" s="21" t="s">
        <v>21</v>
      </c>
      <c r="B5" s="22">
        <v>14</v>
      </c>
      <c r="C5" s="23"/>
      <c r="D5" s="22">
        <v>4</v>
      </c>
      <c r="E5" s="22">
        <v>20</v>
      </c>
      <c r="F5" s="23"/>
      <c r="G5" s="23"/>
      <c r="H5" s="23"/>
      <c r="I5" s="23"/>
      <c r="J5" s="22">
        <v>453</v>
      </c>
      <c r="K5" s="22">
        <v>555</v>
      </c>
      <c r="L5" s="22">
        <v>566</v>
      </c>
      <c r="M5" s="22">
        <v>832</v>
      </c>
      <c r="N5" s="22">
        <v>840</v>
      </c>
      <c r="O5" s="22">
        <v>1229</v>
      </c>
      <c r="P5" s="22">
        <v>1283</v>
      </c>
      <c r="Q5" s="22">
        <v>1383</v>
      </c>
      <c r="R5" s="22">
        <v>1553</v>
      </c>
      <c r="S5" s="22">
        <v>1430</v>
      </c>
      <c r="T5" s="22">
        <v>1661</v>
      </c>
      <c r="U5" s="22">
        <v>1762</v>
      </c>
      <c r="V5" s="27" t="s">
        <v>48</v>
      </c>
      <c r="W5" s="22">
        <f t="shared" si="0"/>
        <v>905.6666666666666</v>
      </c>
    </row>
    <row r="6" spans="1:23" ht="12.75">
      <c r="A6" s="21" t="s">
        <v>22</v>
      </c>
      <c r="B6" s="22">
        <v>967</v>
      </c>
      <c r="C6" s="22">
        <v>1089</v>
      </c>
      <c r="D6" s="22">
        <v>1154</v>
      </c>
      <c r="E6" s="22">
        <v>1207</v>
      </c>
      <c r="F6" s="22">
        <v>1454</v>
      </c>
      <c r="G6" s="22">
        <v>1459</v>
      </c>
      <c r="H6" s="22">
        <v>1609</v>
      </c>
      <c r="I6" s="22">
        <v>1917</v>
      </c>
      <c r="J6" s="22">
        <v>2301</v>
      </c>
      <c r="K6" s="22">
        <v>2675</v>
      </c>
      <c r="L6" s="22">
        <v>2596</v>
      </c>
      <c r="M6" s="22">
        <v>3123</v>
      </c>
      <c r="N6" s="22">
        <v>3786</v>
      </c>
      <c r="O6" s="22">
        <v>4307</v>
      </c>
      <c r="P6" s="22">
        <v>4585</v>
      </c>
      <c r="Q6" s="22">
        <v>4804</v>
      </c>
      <c r="R6" s="22">
        <v>5039</v>
      </c>
      <c r="S6" s="22">
        <v>5192</v>
      </c>
      <c r="T6" s="22">
        <v>5962</v>
      </c>
      <c r="U6" s="22">
        <v>6564</v>
      </c>
      <c r="V6" s="27" t="s">
        <v>48</v>
      </c>
      <c r="W6" s="22">
        <f t="shared" si="0"/>
        <v>3089.5</v>
      </c>
    </row>
    <row r="7" spans="1:23" ht="12.75">
      <c r="A7" s="21" t="s">
        <v>23</v>
      </c>
      <c r="B7" s="22">
        <v>4045</v>
      </c>
      <c r="C7" s="22">
        <v>4031</v>
      </c>
      <c r="D7" s="22">
        <v>4346</v>
      </c>
      <c r="E7" s="22">
        <v>4490</v>
      </c>
      <c r="F7" s="22">
        <v>4747</v>
      </c>
      <c r="G7" s="22">
        <v>4701</v>
      </c>
      <c r="H7" s="22">
        <v>4992</v>
      </c>
      <c r="I7" s="22">
        <v>5407</v>
      </c>
      <c r="J7" s="22">
        <v>5858</v>
      </c>
      <c r="K7" s="22">
        <v>6128</v>
      </c>
      <c r="L7" s="22">
        <v>5631</v>
      </c>
      <c r="M7" s="22">
        <v>6113</v>
      </c>
      <c r="N7" s="22">
        <v>6525</v>
      </c>
      <c r="O7" s="22">
        <v>6901</v>
      </c>
      <c r="P7" s="22">
        <v>7172</v>
      </c>
      <c r="Q7" s="22">
        <v>7198</v>
      </c>
      <c r="R7" s="22">
        <v>7487</v>
      </c>
      <c r="S7" s="22">
        <v>7949</v>
      </c>
      <c r="T7" s="22">
        <v>8601</v>
      </c>
      <c r="U7" s="22">
        <v>8824</v>
      </c>
      <c r="V7" s="27" t="s">
        <v>48</v>
      </c>
      <c r="W7" s="22">
        <f t="shared" si="0"/>
        <v>6057.3</v>
      </c>
    </row>
    <row r="8" spans="1:23" ht="12.75">
      <c r="A8" s="21" t="s">
        <v>24</v>
      </c>
      <c r="B8" s="22">
        <v>8193</v>
      </c>
      <c r="C8" s="22">
        <v>8156</v>
      </c>
      <c r="D8" s="22">
        <v>8776</v>
      </c>
      <c r="E8" s="22">
        <v>9343</v>
      </c>
      <c r="F8" s="22">
        <v>9570</v>
      </c>
      <c r="G8" s="22">
        <v>9256</v>
      </c>
      <c r="H8" s="22">
        <v>9333</v>
      </c>
      <c r="I8" s="22">
        <v>9150</v>
      </c>
      <c r="J8" s="22">
        <v>8935</v>
      </c>
      <c r="K8" s="22">
        <v>8194</v>
      </c>
      <c r="L8" s="22">
        <v>8108</v>
      </c>
      <c r="M8" s="22">
        <v>7565</v>
      </c>
      <c r="N8" s="22">
        <v>7383</v>
      </c>
      <c r="O8" s="22">
        <v>6974</v>
      </c>
      <c r="P8" s="22">
        <v>6882</v>
      </c>
      <c r="Q8" s="22">
        <v>6989</v>
      </c>
      <c r="R8" s="22">
        <v>6971</v>
      </c>
      <c r="S8" s="22">
        <v>7569</v>
      </c>
      <c r="T8" s="22">
        <v>7390</v>
      </c>
      <c r="U8" s="22">
        <v>7189</v>
      </c>
      <c r="V8" s="27" t="s">
        <v>48</v>
      </c>
      <c r="W8" s="22">
        <f t="shared" si="0"/>
        <v>8096.3</v>
      </c>
    </row>
    <row r="9" spans="1:23" ht="12.75">
      <c r="A9" s="21" t="s">
        <v>25</v>
      </c>
      <c r="B9" s="22">
        <v>7191</v>
      </c>
      <c r="C9" s="22">
        <v>7926</v>
      </c>
      <c r="D9" s="22">
        <v>8379</v>
      </c>
      <c r="E9" s="22">
        <v>9186</v>
      </c>
      <c r="F9" s="22">
        <v>8928</v>
      </c>
      <c r="G9" s="22">
        <v>8897</v>
      </c>
      <c r="H9" s="22">
        <v>8223</v>
      </c>
      <c r="I9" s="22">
        <v>7880</v>
      </c>
      <c r="J9" s="22">
        <v>7229</v>
      </c>
      <c r="K9" s="22">
        <v>6359</v>
      </c>
      <c r="L9" s="22">
        <v>6028</v>
      </c>
      <c r="M9" s="22">
        <v>5949</v>
      </c>
      <c r="N9" s="22">
        <v>5070</v>
      </c>
      <c r="O9" s="22">
        <v>4634</v>
      </c>
      <c r="P9" s="22">
        <v>4307</v>
      </c>
      <c r="Q9" s="22">
        <v>4125</v>
      </c>
      <c r="R9" s="22">
        <v>4206</v>
      </c>
      <c r="S9" s="22">
        <v>4410</v>
      </c>
      <c r="T9" s="22">
        <v>3995</v>
      </c>
      <c r="U9" s="22">
        <v>3561</v>
      </c>
      <c r="V9" s="27" t="s">
        <v>48</v>
      </c>
      <c r="W9" s="22">
        <f t="shared" si="0"/>
        <v>6324.15</v>
      </c>
    </row>
    <row r="10" spans="1:23" ht="12.75">
      <c r="A10" s="21" t="s">
        <v>26</v>
      </c>
      <c r="B10" s="22">
        <v>4900</v>
      </c>
      <c r="C10" s="22">
        <v>5719</v>
      </c>
      <c r="D10" s="22">
        <v>5753</v>
      </c>
      <c r="E10" s="22">
        <v>6454</v>
      </c>
      <c r="F10" s="22">
        <v>6356</v>
      </c>
      <c r="G10" s="22">
        <v>6486</v>
      </c>
      <c r="H10" s="22">
        <v>5731</v>
      </c>
      <c r="I10" s="22">
        <v>5171</v>
      </c>
      <c r="J10" s="22">
        <v>4547</v>
      </c>
      <c r="K10" s="22">
        <v>3994</v>
      </c>
      <c r="L10" s="22">
        <v>3963</v>
      </c>
      <c r="M10" s="22">
        <v>3952</v>
      </c>
      <c r="N10" s="22">
        <v>3494</v>
      </c>
      <c r="O10" s="22">
        <v>3090</v>
      </c>
      <c r="P10" s="22">
        <v>2786</v>
      </c>
      <c r="Q10" s="22">
        <v>2672</v>
      </c>
      <c r="R10" s="22">
        <v>2671</v>
      </c>
      <c r="S10" s="22">
        <v>2792</v>
      </c>
      <c r="T10" s="22">
        <v>2704</v>
      </c>
      <c r="U10" s="22">
        <v>2532</v>
      </c>
      <c r="V10" s="27" t="s">
        <v>48</v>
      </c>
      <c r="W10" s="22">
        <f t="shared" si="0"/>
        <v>4288.35</v>
      </c>
    </row>
    <row r="11" spans="1:23" ht="12.75">
      <c r="A11" s="21" t="s">
        <v>27</v>
      </c>
      <c r="B11" s="22">
        <v>2837</v>
      </c>
      <c r="C11" s="22">
        <v>3139</v>
      </c>
      <c r="D11" s="22">
        <v>3330</v>
      </c>
      <c r="E11" s="22">
        <v>3665</v>
      </c>
      <c r="F11" s="22">
        <v>3695</v>
      </c>
      <c r="G11" s="22">
        <v>3600</v>
      </c>
      <c r="H11" s="22">
        <v>3189</v>
      </c>
      <c r="I11" s="22">
        <v>2700</v>
      </c>
      <c r="J11" s="22">
        <v>2458</v>
      </c>
      <c r="K11" s="22">
        <v>2123</v>
      </c>
      <c r="L11" s="22">
        <v>2204</v>
      </c>
      <c r="M11" s="22">
        <v>2167</v>
      </c>
      <c r="N11" s="22">
        <v>2077</v>
      </c>
      <c r="O11" s="22">
        <v>1675</v>
      </c>
      <c r="P11" s="22">
        <v>1590</v>
      </c>
      <c r="Q11" s="22">
        <v>1515</v>
      </c>
      <c r="R11" s="22">
        <v>1497</v>
      </c>
      <c r="S11" s="22">
        <v>1582</v>
      </c>
      <c r="T11" s="22">
        <v>1667</v>
      </c>
      <c r="U11" s="22">
        <v>1574</v>
      </c>
      <c r="V11" s="27" t="s">
        <v>48</v>
      </c>
      <c r="W11" s="22">
        <f t="shared" si="0"/>
        <v>2414.2</v>
      </c>
    </row>
    <row r="12" spans="1:23" ht="12.75">
      <c r="A12" s="21" t="s">
        <v>28</v>
      </c>
      <c r="B12" s="22">
        <v>1340</v>
      </c>
      <c r="C12" s="22">
        <v>1534</v>
      </c>
      <c r="D12" s="22">
        <v>1489</v>
      </c>
      <c r="E12" s="22">
        <v>1654</v>
      </c>
      <c r="F12" s="22">
        <v>1557</v>
      </c>
      <c r="G12" s="22">
        <v>1524</v>
      </c>
      <c r="H12" s="22">
        <v>1371</v>
      </c>
      <c r="I12" s="22">
        <v>1219</v>
      </c>
      <c r="J12" s="22">
        <v>1013</v>
      </c>
      <c r="K12" s="22">
        <v>883</v>
      </c>
      <c r="L12" s="22">
        <v>939</v>
      </c>
      <c r="M12" s="22">
        <v>940</v>
      </c>
      <c r="N12" s="22">
        <v>850</v>
      </c>
      <c r="O12" s="22">
        <v>704</v>
      </c>
      <c r="P12" s="22">
        <v>696</v>
      </c>
      <c r="Q12" s="22">
        <v>712</v>
      </c>
      <c r="R12" s="22">
        <v>695</v>
      </c>
      <c r="S12" s="22">
        <v>701</v>
      </c>
      <c r="T12" s="22">
        <v>672</v>
      </c>
      <c r="U12" s="22">
        <v>645</v>
      </c>
      <c r="V12" s="27" t="s">
        <v>48</v>
      </c>
      <c r="W12" s="22">
        <f t="shared" si="0"/>
        <v>1056.9</v>
      </c>
    </row>
    <row r="13" spans="1:23" ht="12.75">
      <c r="A13" s="21" t="s">
        <v>29</v>
      </c>
      <c r="B13" s="22">
        <v>295</v>
      </c>
      <c r="C13" s="22">
        <v>359</v>
      </c>
      <c r="D13" s="22">
        <v>367</v>
      </c>
      <c r="E13" s="22">
        <v>347</v>
      </c>
      <c r="F13" s="22">
        <v>365</v>
      </c>
      <c r="G13" s="22">
        <v>353</v>
      </c>
      <c r="H13" s="22">
        <v>332</v>
      </c>
      <c r="I13" s="22">
        <v>287</v>
      </c>
      <c r="J13" s="22">
        <v>271</v>
      </c>
      <c r="K13" s="22">
        <v>267</v>
      </c>
      <c r="L13" s="22">
        <v>279</v>
      </c>
      <c r="M13" s="22">
        <v>364</v>
      </c>
      <c r="N13" s="22">
        <v>336</v>
      </c>
      <c r="O13" s="22">
        <v>324</v>
      </c>
      <c r="P13" s="22">
        <v>294</v>
      </c>
      <c r="Q13" s="22">
        <v>353</v>
      </c>
      <c r="R13" s="22">
        <v>376</v>
      </c>
      <c r="S13" s="22">
        <v>395</v>
      </c>
      <c r="T13" s="22">
        <v>380</v>
      </c>
      <c r="U13" s="22">
        <v>367</v>
      </c>
      <c r="V13" s="27" t="s">
        <v>48</v>
      </c>
      <c r="W13" s="22">
        <f t="shared" si="0"/>
        <v>335.55</v>
      </c>
    </row>
    <row r="14" spans="1:23" ht="12.75">
      <c r="A14" s="21" t="s">
        <v>30</v>
      </c>
      <c r="B14" s="22">
        <v>238</v>
      </c>
      <c r="C14" s="22">
        <v>265</v>
      </c>
      <c r="D14" s="22">
        <v>229</v>
      </c>
      <c r="E14" s="22">
        <v>288</v>
      </c>
      <c r="F14" s="22">
        <v>305</v>
      </c>
      <c r="G14" s="22">
        <v>280</v>
      </c>
      <c r="H14" s="22">
        <v>249</v>
      </c>
      <c r="I14" s="22">
        <v>274</v>
      </c>
      <c r="J14" s="22">
        <v>198</v>
      </c>
      <c r="K14" s="22">
        <v>187</v>
      </c>
      <c r="L14" s="22">
        <v>252</v>
      </c>
      <c r="M14" s="22">
        <v>230</v>
      </c>
      <c r="N14" s="22">
        <v>194</v>
      </c>
      <c r="O14" s="22">
        <v>242</v>
      </c>
      <c r="P14" s="22">
        <v>242</v>
      </c>
      <c r="Q14" s="22">
        <v>273</v>
      </c>
      <c r="R14" s="22">
        <v>279</v>
      </c>
      <c r="S14" s="22">
        <v>307</v>
      </c>
      <c r="T14" s="22">
        <v>318</v>
      </c>
      <c r="U14" s="22">
        <v>301</v>
      </c>
      <c r="V14" s="27" t="s">
        <v>48</v>
      </c>
      <c r="W14" s="22">
        <f t="shared" si="0"/>
        <v>257.55</v>
      </c>
    </row>
    <row r="15" spans="1:23" ht="12.75">
      <c r="A15" s="21" t="s">
        <v>31</v>
      </c>
      <c r="B15" s="22">
        <v>194</v>
      </c>
      <c r="C15" s="22">
        <v>267</v>
      </c>
      <c r="D15" s="22">
        <v>243</v>
      </c>
      <c r="E15" s="22">
        <v>254</v>
      </c>
      <c r="F15" s="22">
        <v>289</v>
      </c>
      <c r="G15" s="22">
        <v>289</v>
      </c>
      <c r="H15" s="22">
        <v>235</v>
      </c>
      <c r="I15" s="22">
        <v>219</v>
      </c>
      <c r="J15" s="22">
        <v>225</v>
      </c>
      <c r="K15" s="22">
        <v>230</v>
      </c>
      <c r="L15" s="22">
        <v>194</v>
      </c>
      <c r="M15" s="22">
        <v>199</v>
      </c>
      <c r="N15" s="22">
        <v>176</v>
      </c>
      <c r="O15" s="22">
        <v>180</v>
      </c>
      <c r="P15" s="22">
        <v>186</v>
      </c>
      <c r="Q15" s="22">
        <v>180</v>
      </c>
      <c r="R15" s="22">
        <v>171</v>
      </c>
      <c r="S15" s="22">
        <v>199</v>
      </c>
      <c r="T15" s="22">
        <v>223</v>
      </c>
      <c r="U15" s="22">
        <v>210</v>
      </c>
      <c r="V15" s="27" t="s">
        <v>48</v>
      </c>
      <c r="W15" s="22">
        <f t="shared" si="0"/>
        <v>218.15</v>
      </c>
    </row>
    <row r="16" spans="1:23" ht="12.75">
      <c r="A16" s="21" t="s">
        <v>32</v>
      </c>
      <c r="B16" s="22">
        <v>197</v>
      </c>
      <c r="C16" s="22">
        <v>218</v>
      </c>
      <c r="D16" s="22">
        <v>230</v>
      </c>
      <c r="E16" s="22">
        <v>238</v>
      </c>
      <c r="F16" s="22">
        <v>246</v>
      </c>
      <c r="G16" s="22">
        <v>232</v>
      </c>
      <c r="H16" s="22">
        <v>199</v>
      </c>
      <c r="I16" s="22">
        <v>181</v>
      </c>
      <c r="J16" s="22">
        <v>184</v>
      </c>
      <c r="K16" s="22">
        <v>179</v>
      </c>
      <c r="L16" s="22">
        <v>191</v>
      </c>
      <c r="M16" s="22">
        <v>180</v>
      </c>
      <c r="N16" s="22">
        <v>154</v>
      </c>
      <c r="O16" s="22">
        <v>160</v>
      </c>
      <c r="P16" s="22">
        <v>165</v>
      </c>
      <c r="Q16" s="22">
        <v>185</v>
      </c>
      <c r="R16" s="22">
        <v>154</v>
      </c>
      <c r="S16" s="22">
        <v>167</v>
      </c>
      <c r="T16" s="22">
        <v>192</v>
      </c>
      <c r="U16" s="22">
        <v>178</v>
      </c>
      <c r="V16" s="27" t="s">
        <v>48</v>
      </c>
      <c r="W16" s="22">
        <f t="shared" si="0"/>
        <v>191.5</v>
      </c>
    </row>
    <row r="17" spans="1:23" ht="12.75">
      <c r="A17" s="21" t="s">
        <v>33</v>
      </c>
      <c r="B17" s="22">
        <v>156</v>
      </c>
      <c r="C17" s="22">
        <v>167</v>
      </c>
      <c r="D17" s="22">
        <v>182</v>
      </c>
      <c r="E17" s="22">
        <v>158</v>
      </c>
      <c r="F17" s="22">
        <v>176</v>
      </c>
      <c r="G17" s="22">
        <v>186</v>
      </c>
      <c r="H17" s="22">
        <v>159</v>
      </c>
      <c r="I17" s="22">
        <v>145</v>
      </c>
      <c r="J17" s="22">
        <v>181</v>
      </c>
      <c r="K17" s="22">
        <v>215</v>
      </c>
      <c r="L17" s="22">
        <v>164</v>
      </c>
      <c r="M17" s="22">
        <v>162</v>
      </c>
      <c r="N17" s="22">
        <v>156</v>
      </c>
      <c r="O17" s="22">
        <v>184</v>
      </c>
      <c r="P17" s="22">
        <v>166</v>
      </c>
      <c r="Q17" s="22">
        <v>181</v>
      </c>
      <c r="R17" s="22">
        <v>188</v>
      </c>
      <c r="S17" s="22">
        <v>214</v>
      </c>
      <c r="T17" s="22">
        <v>215</v>
      </c>
      <c r="U17" s="22">
        <v>245</v>
      </c>
      <c r="V17" s="27" t="s">
        <v>48</v>
      </c>
      <c r="W17" s="22">
        <f t="shared" si="0"/>
        <v>180</v>
      </c>
    </row>
    <row r="18" spans="1:23" ht="12.75">
      <c r="A18" s="21" t="s">
        <v>34</v>
      </c>
      <c r="B18" s="22">
        <v>237</v>
      </c>
      <c r="C18" s="22">
        <v>254</v>
      </c>
      <c r="D18" s="22">
        <v>224</v>
      </c>
      <c r="E18" s="22">
        <v>279</v>
      </c>
      <c r="F18" s="22">
        <v>232</v>
      </c>
      <c r="G18" s="22">
        <v>226</v>
      </c>
      <c r="H18" s="22">
        <v>166</v>
      </c>
      <c r="I18" s="22">
        <v>223</v>
      </c>
      <c r="J18" s="22">
        <v>174</v>
      </c>
      <c r="K18" s="22">
        <v>147</v>
      </c>
      <c r="L18" s="22">
        <v>165</v>
      </c>
      <c r="M18" s="22">
        <v>155</v>
      </c>
      <c r="N18" s="22">
        <v>158</v>
      </c>
      <c r="O18" s="22">
        <v>171</v>
      </c>
      <c r="P18" s="22">
        <v>182</v>
      </c>
      <c r="Q18" s="22">
        <v>196</v>
      </c>
      <c r="R18" s="22">
        <v>208</v>
      </c>
      <c r="S18" s="22">
        <v>232</v>
      </c>
      <c r="T18" s="22">
        <v>263</v>
      </c>
      <c r="U18" s="22">
        <v>274</v>
      </c>
      <c r="V18" s="27" t="s">
        <v>48</v>
      </c>
      <c r="W18" s="22">
        <f t="shared" si="0"/>
        <v>208.3</v>
      </c>
    </row>
    <row r="19" spans="1:23" ht="12.75">
      <c r="A19" s="21" t="s">
        <v>35</v>
      </c>
      <c r="B19" s="22">
        <v>32</v>
      </c>
      <c r="C19" s="23"/>
      <c r="D19" s="23"/>
      <c r="E19" s="23"/>
      <c r="F19" s="23"/>
      <c r="G19" s="23"/>
      <c r="H19" s="23"/>
      <c r="I19" s="22">
        <v>76</v>
      </c>
      <c r="J19" s="22">
        <v>142</v>
      </c>
      <c r="K19" s="22">
        <v>122</v>
      </c>
      <c r="L19" s="22">
        <v>123</v>
      </c>
      <c r="M19" s="22">
        <v>135</v>
      </c>
      <c r="N19" s="22">
        <v>174</v>
      </c>
      <c r="O19" s="22">
        <v>160</v>
      </c>
      <c r="P19" s="22">
        <v>97</v>
      </c>
      <c r="Q19" s="22">
        <v>111</v>
      </c>
      <c r="R19" s="22">
        <v>142</v>
      </c>
      <c r="S19" s="22">
        <v>117</v>
      </c>
      <c r="T19" s="22">
        <v>120</v>
      </c>
      <c r="U19" s="22">
        <v>126</v>
      </c>
      <c r="V19" s="27" t="s">
        <v>48</v>
      </c>
      <c r="W19" s="22">
        <f t="shared" si="0"/>
        <v>119.78571428571429</v>
      </c>
    </row>
    <row r="20" ht="12.75">
      <c r="V20" s="27"/>
    </row>
    <row r="21" spans="1:23" ht="12.75">
      <c r="A21" s="17" t="s">
        <v>36</v>
      </c>
      <c r="B21" s="18">
        <f aca="true" t="shared" si="1" ref="B21:R21">SUM(B4:B19)</f>
        <v>30838</v>
      </c>
      <c r="C21" s="18">
        <f t="shared" si="1"/>
        <v>33124</v>
      </c>
      <c r="D21" s="18">
        <f t="shared" si="1"/>
        <v>34707</v>
      </c>
      <c r="E21" s="18">
        <f t="shared" si="1"/>
        <v>37585</v>
      </c>
      <c r="F21" s="18">
        <f t="shared" si="1"/>
        <v>37920</v>
      </c>
      <c r="G21" s="18">
        <f t="shared" si="1"/>
        <v>37489</v>
      </c>
      <c r="H21" s="18">
        <f t="shared" si="1"/>
        <v>35788</v>
      </c>
      <c r="I21" s="18">
        <f t="shared" si="1"/>
        <v>34849</v>
      </c>
      <c r="J21" s="18">
        <f t="shared" si="1"/>
        <v>34169</v>
      </c>
      <c r="K21" s="18">
        <f t="shared" si="1"/>
        <v>32293</v>
      </c>
      <c r="L21" s="18">
        <f t="shared" si="1"/>
        <v>31441</v>
      </c>
      <c r="M21" s="18">
        <f t="shared" si="1"/>
        <v>32117</v>
      </c>
      <c r="N21" s="18">
        <f t="shared" si="1"/>
        <v>31433</v>
      </c>
      <c r="O21" s="18">
        <f t="shared" si="1"/>
        <v>31008</v>
      </c>
      <c r="P21" s="18">
        <f t="shared" si="1"/>
        <v>30712</v>
      </c>
      <c r="Q21" s="18">
        <f t="shared" si="1"/>
        <v>30980</v>
      </c>
      <c r="R21" s="18">
        <f t="shared" si="1"/>
        <v>31772</v>
      </c>
      <c r="S21" s="18">
        <f>SUM(S4:S19)</f>
        <v>33365</v>
      </c>
      <c r="T21" s="18">
        <f>SUM(T4:T19)</f>
        <v>34473</v>
      </c>
      <c r="U21" s="18">
        <f>SUM(U4:U19)</f>
        <v>34454</v>
      </c>
      <c r="V21" s="27" t="s">
        <v>48</v>
      </c>
      <c r="W21" s="18">
        <f t="shared" si="0"/>
        <v>33525.85</v>
      </c>
    </row>
    <row r="22" ht="12.75">
      <c r="V22" s="27"/>
    </row>
    <row r="23" spans="1:23" ht="12.75">
      <c r="A23" s="24" t="s">
        <v>38</v>
      </c>
      <c r="B23" s="25">
        <f>SUM(B4:B6)</f>
        <v>983</v>
      </c>
      <c r="C23" s="25">
        <f aca="true" t="shared" si="2" ref="C23:U23">SUM(C4:C6)</f>
        <v>1089</v>
      </c>
      <c r="D23" s="25">
        <f t="shared" si="2"/>
        <v>1159</v>
      </c>
      <c r="E23" s="25">
        <f t="shared" si="2"/>
        <v>1229</v>
      </c>
      <c r="F23" s="25">
        <f t="shared" si="2"/>
        <v>1454</v>
      </c>
      <c r="G23" s="25">
        <f t="shared" si="2"/>
        <v>1459</v>
      </c>
      <c r="H23" s="25">
        <f t="shared" si="2"/>
        <v>1609</v>
      </c>
      <c r="I23" s="25">
        <f t="shared" si="2"/>
        <v>1917</v>
      </c>
      <c r="J23" s="25">
        <f t="shared" si="2"/>
        <v>2754</v>
      </c>
      <c r="K23" s="25">
        <f t="shared" si="2"/>
        <v>3265</v>
      </c>
      <c r="L23" s="25">
        <f t="shared" si="2"/>
        <v>3200</v>
      </c>
      <c r="M23" s="25">
        <f t="shared" si="2"/>
        <v>4006</v>
      </c>
      <c r="N23" s="25">
        <f t="shared" si="2"/>
        <v>4686</v>
      </c>
      <c r="O23" s="25">
        <f t="shared" si="2"/>
        <v>5609</v>
      </c>
      <c r="P23" s="25">
        <f t="shared" si="2"/>
        <v>5947</v>
      </c>
      <c r="Q23" s="25">
        <f t="shared" si="2"/>
        <v>6290</v>
      </c>
      <c r="R23" s="25">
        <f t="shared" si="2"/>
        <v>6727</v>
      </c>
      <c r="S23" s="25">
        <f t="shared" si="2"/>
        <v>6731</v>
      </c>
      <c r="T23" s="25">
        <f t="shared" si="2"/>
        <v>7733</v>
      </c>
      <c r="U23" s="25">
        <f t="shared" si="2"/>
        <v>8428</v>
      </c>
      <c r="V23" s="27" t="s">
        <v>48</v>
      </c>
      <c r="W23" s="25">
        <f t="shared" si="0"/>
        <v>3813.75</v>
      </c>
    </row>
    <row r="24" spans="1:23" ht="12.75">
      <c r="A24" s="24" t="s">
        <v>39</v>
      </c>
      <c r="B24" s="26">
        <f>SUM(B23/B21)</f>
        <v>0.03187625656657371</v>
      </c>
      <c r="C24" s="26">
        <f aca="true" t="shared" si="3" ref="C24:U24">SUM(C23/C21)</f>
        <v>0.03287646419514551</v>
      </c>
      <c r="D24" s="26">
        <f t="shared" si="3"/>
        <v>0.033393839859394356</v>
      </c>
      <c r="E24" s="26">
        <f t="shared" si="3"/>
        <v>0.03269921511241187</v>
      </c>
      <c r="F24" s="26">
        <f t="shared" si="3"/>
        <v>0.038343881856540085</v>
      </c>
      <c r="G24" s="26">
        <f t="shared" si="3"/>
        <v>0.03891808263757369</v>
      </c>
      <c r="H24" s="26">
        <f t="shared" si="3"/>
        <v>0.044959204202525985</v>
      </c>
      <c r="I24" s="26">
        <f t="shared" si="3"/>
        <v>0.055008752044534995</v>
      </c>
      <c r="J24" s="26">
        <f t="shared" si="3"/>
        <v>0.08059937370130821</v>
      </c>
      <c r="K24" s="26">
        <f t="shared" si="3"/>
        <v>0.10110550274053201</v>
      </c>
      <c r="L24" s="26">
        <f t="shared" si="3"/>
        <v>0.1017779332718425</v>
      </c>
      <c r="M24" s="26">
        <f t="shared" si="3"/>
        <v>0.12473145063362083</v>
      </c>
      <c r="N24" s="26">
        <f t="shared" si="3"/>
        <v>0.14907899341456432</v>
      </c>
      <c r="O24" s="26">
        <f t="shared" si="3"/>
        <v>0.18088880288957687</v>
      </c>
      <c r="P24" s="26">
        <f t="shared" si="3"/>
        <v>0.1936376660588695</v>
      </c>
      <c r="Q24" s="26">
        <f t="shared" si="3"/>
        <v>0.20303421562298257</v>
      </c>
      <c r="R24" s="26">
        <f t="shared" si="3"/>
        <v>0.2117273070628226</v>
      </c>
      <c r="S24" s="26">
        <f t="shared" si="3"/>
        <v>0.20173834856885958</v>
      </c>
      <c r="T24" s="26">
        <f t="shared" si="3"/>
        <v>0.22432048269660315</v>
      </c>
      <c r="U24" s="26">
        <f t="shared" si="3"/>
        <v>0.24461600975213327</v>
      </c>
      <c r="V24" s="27" t="s">
        <v>48</v>
      </c>
      <c r="W24" s="26">
        <f t="shared" si="0"/>
        <v>0.11626658914442074</v>
      </c>
    </row>
    <row r="25" ht="12.75">
      <c r="V25" s="27"/>
    </row>
    <row r="26" spans="1:23" ht="12.75">
      <c r="A26" s="5" t="s">
        <v>41</v>
      </c>
      <c r="B26" s="6">
        <f>SUM(B7:B8)</f>
        <v>12238</v>
      </c>
      <c r="C26" s="6">
        <f aca="true" t="shared" si="4" ref="C26:U26">SUM(C7:C8)</f>
        <v>12187</v>
      </c>
      <c r="D26" s="6">
        <f t="shared" si="4"/>
        <v>13122</v>
      </c>
      <c r="E26" s="6">
        <f t="shared" si="4"/>
        <v>13833</v>
      </c>
      <c r="F26" s="6">
        <f t="shared" si="4"/>
        <v>14317</v>
      </c>
      <c r="G26" s="6">
        <f t="shared" si="4"/>
        <v>13957</v>
      </c>
      <c r="H26" s="6">
        <f t="shared" si="4"/>
        <v>14325</v>
      </c>
      <c r="I26" s="6">
        <f t="shared" si="4"/>
        <v>14557</v>
      </c>
      <c r="J26" s="6">
        <f t="shared" si="4"/>
        <v>14793</v>
      </c>
      <c r="K26" s="6">
        <f t="shared" si="4"/>
        <v>14322</v>
      </c>
      <c r="L26" s="6">
        <f t="shared" si="4"/>
        <v>13739</v>
      </c>
      <c r="M26" s="6">
        <f t="shared" si="4"/>
        <v>13678</v>
      </c>
      <c r="N26" s="6">
        <f t="shared" si="4"/>
        <v>13908</v>
      </c>
      <c r="O26" s="6">
        <f t="shared" si="4"/>
        <v>13875</v>
      </c>
      <c r="P26" s="6">
        <f t="shared" si="4"/>
        <v>14054</v>
      </c>
      <c r="Q26" s="6">
        <f t="shared" si="4"/>
        <v>14187</v>
      </c>
      <c r="R26" s="6">
        <f t="shared" si="4"/>
        <v>14458</v>
      </c>
      <c r="S26" s="6">
        <f t="shared" si="4"/>
        <v>15518</v>
      </c>
      <c r="T26" s="6">
        <f t="shared" si="4"/>
        <v>15991</v>
      </c>
      <c r="U26" s="6">
        <f t="shared" si="4"/>
        <v>16013</v>
      </c>
      <c r="V26" s="27" t="s">
        <v>48</v>
      </c>
      <c r="W26" s="6">
        <f t="shared" si="0"/>
        <v>14153.6</v>
      </c>
    </row>
    <row r="27" spans="1:23" ht="12.75">
      <c r="A27" s="5" t="s">
        <v>39</v>
      </c>
      <c r="B27" s="7">
        <f>B26/B21</f>
        <v>0.3968480446202737</v>
      </c>
      <c r="C27" s="7">
        <f aca="true" t="shared" si="5" ref="C27:U27">C26/C21</f>
        <v>0.3679205409974641</v>
      </c>
      <c r="D27" s="7">
        <f t="shared" si="5"/>
        <v>0.3780793499870343</v>
      </c>
      <c r="E27" s="7">
        <f t="shared" si="5"/>
        <v>0.36804576293734204</v>
      </c>
      <c r="F27" s="7">
        <f t="shared" si="5"/>
        <v>0.3775580168776371</v>
      </c>
      <c r="G27" s="7">
        <f t="shared" si="5"/>
        <v>0.37229587345621384</v>
      </c>
      <c r="H27" s="7">
        <f t="shared" si="5"/>
        <v>0.40027383480496254</v>
      </c>
      <c r="I27" s="7">
        <f t="shared" si="5"/>
        <v>0.4177164337570662</v>
      </c>
      <c r="J27" s="7">
        <f t="shared" si="5"/>
        <v>0.432936287277942</v>
      </c>
      <c r="K27" s="7">
        <f t="shared" si="5"/>
        <v>0.44350168767225095</v>
      </c>
      <c r="L27" s="7">
        <f t="shared" si="5"/>
        <v>0.4369771953818263</v>
      </c>
      <c r="M27" s="7">
        <f t="shared" si="5"/>
        <v>0.4258803748793474</v>
      </c>
      <c r="N27" s="7">
        <f t="shared" si="5"/>
        <v>0.4424649253968759</v>
      </c>
      <c r="O27" s="7">
        <f t="shared" si="5"/>
        <v>0.44746517027863775</v>
      </c>
      <c r="P27" s="7">
        <f t="shared" si="5"/>
        <v>0.4576061474342277</v>
      </c>
      <c r="Q27" s="7">
        <f t="shared" si="5"/>
        <v>0.4579406068431246</v>
      </c>
      <c r="R27" s="7">
        <f t="shared" si="5"/>
        <v>0.4550547652020647</v>
      </c>
      <c r="S27" s="7">
        <f t="shared" si="5"/>
        <v>0.46509815675108646</v>
      </c>
      <c r="T27" s="7">
        <f t="shared" si="5"/>
        <v>0.4638702752879065</v>
      </c>
      <c r="U27" s="7">
        <f t="shared" si="5"/>
        <v>0.46476461368781563</v>
      </c>
      <c r="V27" s="27" t="s">
        <v>48</v>
      </c>
      <c r="W27" s="7">
        <f t="shared" si="0"/>
        <v>0.42361490317655504</v>
      </c>
    </row>
    <row r="28" ht="12.75">
      <c r="V28" s="27"/>
    </row>
    <row r="29" spans="1:23" ht="12.75">
      <c r="A29" s="8" t="s">
        <v>43</v>
      </c>
      <c r="B29" s="9">
        <f aca="true" t="shared" si="6" ref="B29:U29">SUM(B9:B13)</f>
        <v>16563</v>
      </c>
      <c r="C29" s="9">
        <f t="shared" si="6"/>
        <v>18677</v>
      </c>
      <c r="D29" s="9">
        <f t="shared" si="6"/>
        <v>19318</v>
      </c>
      <c r="E29" s="9">
        <f t="shared" si="6"/>
        <v>21306</v>
      </c>
      <c r="F29" s="9">
        <f t="shared" si="6"/>
        <v>20901</v>
      </c>
      <c r="G29" s="9">
        <f t="shared" si="6"/>
        <v>20860</v>
      </c>
      <c r="H29" s="9">
        <f t="shared" si="6"/>
        <v>18846</v>
      </c>
      <c r="I29" s="9">
        <f t="shared" si="6"/>
        <v>17257</v>
      </c>
      <c r="J29" s="9">
        <f t="shared" si="6"/>
        <v>15518</v>
      </c>
      <c r="K29" s="9">
        <f t="shared" si="6"/>
        <v>13626</v>
      </c>
      <c r="L29" s="9">
        <f t="shared" si="6"/>
        <v>13413</v>
      </c>
      <c r="M29" s="9">
        <f t="shared" si="6"/>
        <v>13372</v>
      </c>
      <c r="N29" s="9">
        <f t="shared" si="6"/>
        <v>11827</v>
      </c>
      <c r="O29" s="9">
        <f t="shared" si="6"/>
        <v>10427</v>
      </c>
      <c r="P29" s="9">
        <f t="shared" si="6"/>
        <v>9673</v>
      </c>
      <c r="Q29" s="9">
        <f t="shared" si="6"/>
        <v>9377</v>
      </c>
      <c r="R29" s="9">
        <f t="shared" si="6"/>
        <v>9445</v>
      </c>
      <c r="S29" s="9">
        <f t="shared" si="6"/>
        <v>9880</v>
      </c>
      <c r="T29" s="9">
        <f t="shared" si="6"/>
        <v>9418</v>
      </c>
      <c r="U29" s="9">
        <f t="shared" si="6"/>
        <v>8679</v>
      </c>
      <c r="V29" s="27" t="s">
        <v>48</v>
      </c>
      <c r="W29" s="9">
        <f t="shared" si="0"/>
        <v>14419.15</v>
      </c>
    </row>
    <row r="30" spans="1:23" ht="12.75">
      <c r="A30" s="8" t="s">
        <v>39</v>
      </c>
      <c r="B30" s="10">
        <f aca="true" t="shared" si="7" ref="B30:U30">B29/B21</f>
        <v>0.5370970880083015</v>
      </c>
      <c r="C30" s="10">
        <f t="shared" si="7"/>
        <v>0.5638509841806545</v>
      </c>
      <c r="D30" s="10">
        <f t="shared" si="7"/>
        <v>0.5566024144985161</v>
      </c>
      <c r="E30" s="10">
        <f t="shared" si="7"/>
        <v>0.5668750831448717</v>
      </c>
      <c r="F30" s="10">
        <f t="shared" si="7"/>
        <v>0.5511867088607595</v>
      </c>
      <c r="G30" s="10">
        <f t="shared" si="7"/>
        <v>0.5564298860999226</v>
      </c>
      <c r="H30" s="10">
        <f t="shared" si="7"/>
        <v>0.5266010953392198</v>
      </c>
      <c r="I30" s="10">
        <f t="shared" si="7"/>
        <v>0.4951935493127493</v>
      </c>
      <c r="J30" s="10">
        <f t="shared" si="7"/>
        <v>0.45415435043460445</v>
      </c>
      <c r="K30" s="10">
        <f t="shared" si="7"/>
        <v>0.4219490292013749</v>
      </c>
      <c r="L30" s="10">
        <f t="shared" si="7"/>
        <v>0.4266085684297573</v>
      </c>
      <c r="M30" s="10">
        <f t="shared" si="7"/>
        <v>0.41635271040259053</v>
      </c>
      <c r="N30" s="10">
        <f t="shared" si="7"/>
        <v>0.3762606178220342</v>
      </c>
      <c r="O30" s="10">
        <f t="shared" si="7"/>
        <v>0.33626805985552116</v>
      </c>
      <c r="P30" s="10">
        <f t="shared" si="7"/>
        <v>0.3149583224798124</v>
      </c>
      <c r="Q30" s="10">
        <f t="shared" si="7"/>
        <v>0.3026791478373144</v>
      </c>
      <c r="R30" s="10">
        <f t="shared" si="7"/>
        <v>0.2972743295983885</v>
      </c>
      <c r="S30" s="10">
        <f t="shared" si="7"/>
        <v>0.29611868724711526</v>
      </c>
      <c r="T30" s="10">
        <f t="shared" si="7"/>
        <v>0.27319931540625997</v>
      </c>
      <c r="U30" s="10">
        <f t="shared" si="7"/>
        <v>0.25190108550531143</v>
      </c>
      <c r="V30" s="27" t="s">
        <v>48</v>
      </c>
      <c r="W30" s="10">
        <f t="shared" si="0"/>
        <v>0.42607805168325397</v>
      </c>
    </row>
    <row r="31" ht="12.75">
      <c r="V31" s="27"/>
    </row>
    <row r="32" spans="1:23" ht="12.75">
      <c r="A32" t="s">
        <v>42</v>
      </c>
      <c r="B32" s="4">
        <f>SUM(B4:B13)</f>
        <v>29784</v>
      </c>
      <c r="C32" s="4">
        <f aca="true" t="shared" si="8" ref="C32:U32">SUM(C4:C13)</f>
        <v>31953</v>
      </c>
      <c r="D32" s="4">
        <f t="shared" si="8"/>
        <v>33599</v>
      </c>
      <c r="E32" s="4">
        <f t="shared" si="8"/>
        <v>36368</v>
      </c>
      <c r="F32" s="4">
        <f t="shared" si="8"/>
        <v>36672</v>
      </c>
      <c r="G32" s="4">
        <f t="shared" si="8"/>
        <v>36276</v>
      </c>
      <c r="H32" s="4">
        <f t="shared" si="8"/>
        <v>34780</v>
      </c>
      <c r="I32" s="4">
        <f t="shared" si="8"/>
        <v>33731</v>
      </c>
      <c r="J32" s="4">
        <f t="shared" si="8"/>
        <v>33065</v>
      </c>
      <c r="K32" s="4">
        <f t="shared" si="8"/>
        <v>31213</v>
      </c>
      <c r="L32" s="4">
        <f t="shared" si="8"/>
        <v>30352</v>
      </c>
      <c r="M32" s="4">
        <f t="shared" si="8"/>
        <v>31056</v>
      </c>
      <c r="N32" s="4">
        <f t="shared" si="8"/>
        <v>30421</v>
      </c>
      <c r="O32" s="4">
        <f t="shared" si="8"/>
        <v>29911</v>
      </c>
      <c r="P32" s="4">
        <f t="shared" si="8"/>
        <v>29674</v>
      </c>
      <c r="Q32" s="4">
        <f t="shared" si="8"/>
        <v>29854</v>
      </c>
      <c r="R32" s="4">
        <f t="shared" si="8"/>
        <v>30630</v>
      </c>
      <c r="S32" s="4">
        <f t="shared" si="8"/>
        <v>32129</v>
      </c>
      <c r="T32" s="4">
        <f t="shared" si="8"/>
        <v>33142</v>
      </c>
      <c r="U32" s="4">
        <f t="shared" si="8"/>
        <v>33120</v>
      </c>
      <c r="V32" s="27" t="s">
        <v>48</v>
      </c>
      <c r="W32" s="4">
        <f t="shared" si="0"/>
        <v>32386.5</v>
      </c>
    </row>
    <row r="33" spans="1:23" ht="12.75">
      <c r="A33" t="s">
        <v>39</v>
      </c>
      <c r="B33" s="2">
        <f>B32/B21</f>
        <v>0.9658213891951488</v>
      </c>
      <c r="C33" s="2">
        <f aca="true" t="shared" si="9" ref="C33:U33">C32/C21</f>
        <v>0.9646479893732641</v>
      </c>
      <c r="D33" s="2">
        <f t="shared" si="9"/>
        <v>0.9680756043449448</v>
      </c>
      <c r="E33" s="2">
        <f t="shared" si="9"/>
        <v>0.9676200611946255</v>
      </c>
      <c r="F33" s="2">
        <f t="shared" si="9"/>
        <v>0.9670886075949368</v>
      </c>
      <c r="G33" s="2">
        <f t="shared" si="9"/>
        <v>0.9676438421937101</v>
      </c>
      <c r="H33" s="2">
        <f t="shared" si="9"/>
        <v>0.9718341343467084</v>
      </c>
      <c r="I33" s="2">
        <f t="shared" si="9"/>
        <v>0.9679187351143504</v>
      </c>
      <c r="J33" s="2">
        <f t="shared" si="9"/>
        <v>0.9676900114138547</v>
      </c>
      <c r="K33" s="2">
        <f t="shared" si="9"/>
        <v>0.9665562196141578</v>
      </c>
      <c r="L33" s="2">
        <f t="shared" si="9"/>
        <v>0.9653636970834261</v>
      </c>
      <c r="M33" s="2">
        <f t="shared" si="9"/>
        <v>0.9669645359155588</v>
      </c>
      <c r="N33" s="2">
        <f t="shared" si="9"/>
        <v>0.9678045366334743</v>
      </c>
      <c r="O33" s="2">
        <f t="shared" si="9"/>
        <v>0.9646220330237358</v>
      </c>
      <c r="P33" s="2">
        <f t="shared" si="9"/>
        <v>0.9662021359729096</v>
      </c>
      <c r="Q33" s="2">
        <f t="shared" si="9"/>
        <v>0.9636539703034216</v>
      </c>
      <c r="R33" s="2">
        <f t="shared" si="9"/>
        <v>0.9640564018632758</v>
      </c>
      <c r="S33" s="2">
        <f t="shared" si="9"/>
        <v>0.9629551925670613</v>
      </c>
      <c r="T33" s="2">
        <f t="shared" si="9"/>
        <v>0.9613900733907695</v>
      </c>
      <c r="U33" s="2">
        <f t="shared" si="9"/>
        <v>0.9612817089452603</v>
      </c>
      <c r="V33" s="27" t="s">
        <v>48</v>
      </c>
      <c r="W33" s="2">
        <f t="shared" si="0"/>
        <v>0.9659595440042299</v>
      </c>
    </row>
    <row r="34" ht="12.75">
      <c r="V34" s="27"/>
    </row>
    <row r="35" spans="1:23" ht="12.75">
      <c r="A35" s="11" t="s">
        <v>37</v>
      </c>
      <c r="B35" s="12">
        <f>SUM(B14:B19)</f>
        <v>1054</v>
      </c>
      <c r="C35" s="13">
        <f aca="true" t="shared" si="10" ref="C35:U35">SUM(C14:C19)</f>
        <v>1171</v>
      </c>
      <c r="D35" s="12">
        <f t="shared" si="10"/>
        <v>1108</v>
      </c>
      <c r="E35" s="12">
        <f t="shared" si="10"/>
        <v>1217</v>
      </c>
      <c r="F35" s="13">
        <f t="shared" si="10"/>
        <v>1248</v>
      </c>
      <c r="G35" s="13">
        <f t="shared" si="10"/>
        <v>1213</v>
      </c>
      <c r="H35" s="13">
        <f t="shared" si="10"/>
        <v>1008</v>
      </c>
      <c r="I35" s="13">
        <f t="shared" si="10"/>
        <v>1118</v>
      </c>
      <c r="J35" s="13">
        <f t="shared" si="10"/>
        <v>1104</v>
      </c>
      <c r="K35" s="12">
        <f t="shared" si="10"/>
        <v>1080</v>
      </c>
      <c r="L35" s="12">
        <f t="shared" si="10"/>
        <v>1089</v>
      </c>
      <c r="M35" s="12">
        <f t="shared" si="10"/>
        <v>1061</v>
      </c>
      <c r="N35" s="12">
        <f t="shared" si="10"/>
        <v>1012</v>
      </c>
      <c r="O35" s="12">
        <f t="shared" si="10"/>
        <v>1097</v>
      </c>
      <c r="P35" s="12">
        <f t="shared" si="10"/>
        <v>1038</v>
      </c>
      <c r="Q35" s="12">
        <f t="shared" si="10"/>
        <v>1126</v>
      </c>
      <c r="R35" s="12">
        <f t="shared" si="10"/>
        <v>1142</v>
      </c>
      <c r="S35" s="12">
        <f t="shared" si="10"/>
        <v>1236</v>
      </c>
      <c r="T35" s="12">
        <f t="shared" si="10"/>
        <v>1331</v>
      </c>
      <c r="U35" s="12">
        <f t="shared" si="10"/>
        <v>1334</v>
      </c>
      <c r="V35" s="27" t="s">
        <v>48</v>
      </c>
      <c r="W35" s="12">
        <f>AVERAGE(B35:U35)</f>
        <v>1139.35</v>
      </c>
    </row>
    <row r="36" spans="1:23" ht="12.75">
      <c r="A36" s="11" t="s">
        <v>39</v>
      </c>
      <c r="B36" s="14">
        <f aca="true" t="shared" si="11" ref="B36:U36">B35/B21</f>
        <v>0.034178610804851156</v>
      </c>
      <c r="C36" s="14">
        <f t="shared" si="11"/>
        <v>0.0353520106267359</v>
      </c>
      <c r="D36" s="14">
        <f t="shared" si="11"/>
        <v>0.03192439565505518</v>
      </c>
      <c r="E36" s="14">
        <f t="shared" si="11"/>
        <v>0.032379938805374486</v>
      </c>
      <c r="F36" s="14">
        <f t="shared" si="11"/>
        <v>0.03291139240506329</v>
      </c>
      <c r="G36" s="14">
        <f t="shared" si="11"/>
        <v>0.032356157806289844</v>
      </c>
      <c r="H36" s="14">
        <f t="shared" si="11"/>
        <v>0.028165865653291607</v>
      </c>
      <c r="I36" s="14">
        <f t="shared" si="11"/>
        <v>0.03208126488564952</v>
      </c>
      <c r="J36" s="14">
        <f t="shared" si="11"/>
        <v>0.03230998858614534</v>
      </c>
      <c r="K36" s="14">
        <f t="shared" si="11"/>
        <v>0.033443780385842135</v>
      </c>
      <c r="L36" s="14">
        <f t="shared" si="11"/>
        <v>0.0346363029165739</v>
      </c>
      <c r="M36" s="14">
        <f t="shared" si="11"/>
        <v>0.03303546408444126</v>
      </c>
      <c r="N36" s="14">
        <f t="shared" si="11"/>
        <v>0.03219546336652562</v>
      </c>
      <c r="O36" s="14">
        <f t="shared" si="11"/>
        <v>0.03537796697626419</v>
      </c>
      <c r="P36" s="14">
        <f t="shared" si="11"/>
        <v>0.03379786402709039</v>
      </c>
      <c r="Q36" s="14">
        <f t="shared" si="11"/>
        <v>0.036346029696578436</v>
      </c>
      <c r="R36" s="14">
        <f t="shared" si="11"/>
        <v>0.03594359813672416</v>
      </c>
      <c r="S36" s="14">
        <f t="shared" si="11"/>
        <v>0.037044807432938705</v>
      </c>
      <c r="T36" s="14">
        <f t="shared" si="11"/>
        <v>0.03860992660923041</v>
      </c>
      <c r="U36" s="14">
        <f t="shared" si="11"/>
        <v>0.03871829105473965</v>
      </c>
      <c r="V36" s="27" t="s">
        <v>48</v>
      </c>
      <c r="W36" s="14">
        <f>AVERAGE(B36:U36)</f>
        <v>0.03404045599577026</v>
      </c>
    </row>
    <row r="37" spans="22:23" ht="12.75">
      <c r="V37" s="27"/>
      <c r="W37" s="14"/>
    </row>
    <row r="38" spans="2:23" ht="12.75" hidden="1">
      <c r="B38" s="3">
        <v>98.5</v>
      </c>
      <c r="C38" s="3">
        <v>102</v>
      </c>
      <c r="D38" s="3">
        <v>104.7</v>
      </c>
      <c r="E38" s="3">
        <v>112.1</v>
      </c>
      <c r="F38" s="3">
        <v>116</v>
      </c>
      <c r="G38" s="3">
        <v>123.9</v>
      </c>
      <c r="H38" s="3">
        <v>123.7</v>
      </c>
      <c r="I38" s="3">
        <v>122.8</v>
      </c>
      <c r="J38" s="3">
        <v>118</v>
      </c>
      <c r="K38" s="3">
        <v>112.3</v>
      </c>
      <c r="L38" s="3">
        <v>103.4</v>
      </c>
      <c r="M38" s="3">
        <v>95.3</v>
      </c>
      <c r="N38" s="3">
        <v>90.5</v>
      </c>
      <c r="O38" s="3">
        <v>89</v>
      </c>
      <c r="P38" s="3">
        <v>88.2</v>
      </c>
      <c r="Q38" s="3">
        <v>90.4</v>
      </c>
      <c r="R38" s="3">
        <v>91.5</v>
      </c>
      <c r="S38" s="3">
        <v>95.8</v>
      </c>
      <c r="T38" s="3">
        <v>99.2</v>
      </c>
      <c r="U38" s="3">
        <v>100.928</v>
      </c>
      <c r="V38" s="27" t="s">
        <v>48</v>
      </c>
      <c r="W38" s="14">
        <f>AVERAGE(B38:U38)</f>
        <v>103.9114</v>
      </c>
    </row>
    <row r="39" spans="1:23" ht="12.75">
      <c r="A39" t="s">
        <v>47</v>
      </c>
      <c r="B39" s="4">
        <v>98463</v>
      </c>
      <c r="C39" s="4">
        <v>101950</v>
      </c>
      <c r="D39" s="4">
        <v>104699</v>
      </c>
      <c r="E39" s="4">
        <v>112080</v>
      </c>
      <c r="F39" s="4">
        <v>116023</v>
      </c>
      <c r="G39" s="4">
        <v>123938</v>
      </c>
      <c r="H39" s="4">
        <v>123737</v>
      </c>
      <c r="I39" s="4">
        <v>122848</v>
      </c>
      <c r="J39" s="4">
        <v>117998</v>
      </c>
      <c r="K39" s="4">
        <v>112257</v>
      </c>
      <c r="L39" s="4">
        <v>103422</v>
      </c>
      <c r="M39" s="4">
        <v>95297</v>
      </c>
      <c r="N39" s="4">
        <v>90502</v>
      </c>
      <c r="O39" s="4">
        <v>89028</v>
      </c>
      <c r="P39" s="4">
        <v>88173</v>
      </c>
      <c r="Q39" s="4">
        <v>90698</v>
      </c>
      <c r="R39" s="4">
        <v>91466</v>
      </c>
      <c r="S39" s="4">
        <v>95953</v>
      </c>
      <c r="T39" s="4">
        <v>99260</v>
      </c>
      <c r="U39" s="4">
        <v>101018</v>
      </c>
      <c r="V39" s="27" t="s">
        <v>48</v>
      </c>
      <c r="W39" s="4">
        <f>AVERAGE(B39:U39)</f>
        <v>103940.5</v>
      </c>
    </row>
    <row r="40" spans="1:23" ht="12.75">
      <c r="A40" t="s">
        <v>40</v>
      </c>
      <c r="B40" s="4">
        <v>388</v>
      </c>
      <c r="C40" s="4">
        <v>424</v>
      </c>
      <c r="D40" s="4">
        <v>412</v>
      </c>
      <c r="E40" s="4">
        <v>422</v>
      </c>
      <c r="F40" s="4">
        <v>423</v>
      </c>
      <c r="G40" s="4">
        <v>443</v>
      </c>
      <c r="H40" s="4">
        <v>464</v>
      </c>
      <c r="I40" s="4">
        <v>396</v>
      </c>
      <c r="J40" s="4">
        <v>400</v>
      </c>
      <c r="K40" s="4">
        <v>348</v>
      </c>
      <c r="L40" s="4">
        <v>350</v>
      </c>
      <c r="M40" s="4">
        <v>330</v>
      </c>
      <c r="N40" s="4">
        <v>314</v>
      </c>
      <c r="O40" s="4">
        <v>324</v>
      </c>
      <c r="P40" s="4">
        <v>339</v>
      </c>
      <c r="Q40" s="4">
        <v>355</v>
      </c>
      <c r="R40" s="4">
        <v>349</v>
      </c>
      <c r="S40" s="4">
        <v>352</v>
      </c>
      <c r="T40" s="4">
        <v>359</v>
      </c>
      <c r="U40" s="4">
        <v>333</v>
      </c>
      <c r="V40" s="27" t="s">
        <v>48</v>
      </c>
      <c r="W40" s="4">
        <f>AVERAGE(B40:U40)</f>
        <v>376.25</v>
      </c>
    </row>
    <row r="41" spans="1:23" ht="12.75">
      <c r="A41" t="s">
        <v>44</v>
      </c>
      <c r="B41" s="4">
        <f>SUM(B39:B40)</f>
        <v>98851</v>
      </c>
      <c r="C41" s="4">
        <f aca="true" t="shared" si="12" ref="C41:U41">SUM(C39:C40)</f>
        <v>102374</v>
      </c>
      <c r="D41" s="4">
        <f t="shared" si="12"/>
        <v>105111</v>
      </c>
      <c r="E41" s="4">
        <f t="shared" si="12"/>
        <v>112502</v>
      </c>
      <c r="F41" s="4">
        <f t="shared" si="12"/>
        <v>116446</v>
      </c>
      <c r="G41" s="4">
        <f t="shared" si="12"/>
        <v>124381</v>
      </c>
      <c r="H41" s="4">
        <f t="shared" si="12"/>
        <v>124201</v>
      </c>
      <c r="I41" s="4">
        <f t="shared" si="12"/>
        <v>123244</v>
      </c>
      <c r="J41" s="4">
        <f t="shared" si="12"/>
        <v>118398</v>
      </c>
      <c r="K41" s="4">
        <f t="shared" si="12"/>
        <v>112605</v>
      </c>
      <c r="L41" s="4">
        <f t="shared" si="12"/>
        <v>103772</v>
      </c>
      <c r="M41" s="4">
        <f t="shared" si="12"/>
        <v>95627</v>
      </c>
      <c r="N41" s="4">
        <f t="shared" si="12"/>
        <v>90816</v>
      </c>
      <c r="O41" s="4">
        <f t="shared" si="12"/>
        <v>89352</v>
      </c>
      <c r="P41" s="4">
        <f t="shared" si="12"/>
        <v>88512</v>
      </c>
      <c r="Q41" s="4">
        <f t="shared" si="12"/>
        <v>91053</v>
      </c>
      <c r="R41" s="4">
        <f t="shared" si="12"/>
        <v>91815</v>
      </c>
      <c r="S41" s="4">
        <f t="shared" si="12"/>
        <v>96305</v>
      </c>
      <c r="T41" s="4">
        <f t="shared" si="12"/>
        <v>99619</v>
      </c>
      <c r="U41" s="4">
        <f t="shared" si="12"/>
        <v>101351</v>
      </c>
      <c r="V41" s="27" t="s">
        <v>48</v>
      </c>
      <c r="W41" s="4">
        <f>AVERAGE(B41:U41)</f>
        <v>104316.75</v>
      </c>
    </row>
    <row r="42" ht="12.75">
      <c r="B42" s="3"/>
    </row>
    <row r="43" spans="1:23" ht="12.75">
      <c r="A43" t="s">
        <v>49</v>
      </c>
      <c r="B43" s="2">
        <f>B21/(B21+B41)</f>
        <v>0.23778423767628712</v>
      </c>
      <c r="C43" s="2">
        <f aca="true" t="shared" si="13" ref="C43:U43">C21/(C21+C41)</f>
        <v>0.24446117285863997</v>
      </c>
      <c r="D43" s="2">
        <f t="shared" si="13"/>
        <v>0.24822984165128953</v>
      </c>
      <c r="E43" s="2">
        <f t="shared" si="13"/>
        <v>0.25042142224176644</v>
      </c>
      <c r="F43" s="2">
        <f t="shared" si="13"/>
        <v>0.24564994882292732</v>
      </c>
      <c r="G43" s="2">
        <f t="shared" si="13"/>
        <v>0.2315994316426762</v>
      </c>
      <c r="H43" s="2">
        <f t="shared" si="13"/>
        <v>0.22369037871353656</v>
      </c>
      <c r="I43" s="2">
        <f t="shared" si="13"/>
        <v>0.22043354228207448</v>
      </c>
      <c r="J43" s="2">
        <f t="shared" si="13"/>
        <v>0.22396062057981084</v>
      </c>
      <c r="K43" s="2">
        <f t="shared" si="13"/>
        <v>0.22286712031912104</v>
      </c>
      <c r="L43" s="2">
        <f t="shared" si="13"/>
        <v>0.23252941655018378</v>
      </c>
      <c r="M43" s="2">
        <f t="shared" si="13"/>
        <v>0.2514168962925852</v>
      </c>
      <c r="N43" s="2">
        <f t="shared" si="13"/>
        <v>0.25712275765036935</v>
      </c>
      <c r="O43" s="2">
        <f t="shared" si="13"/>
        <v>0.2576271186440678</v>
      </c>
      <c r="P43" s="2">
        <f t="shared" si="13"/>
        <v>0.2575991411125277</v>
      </c>
      <c r="Q43" s="2">
        <f t="shared" si="13"/>
        <v>0.25386575762293806</v>
      </c>
      <c r="R43" s="2">
        <f t="shared" si="13"/>
        <v>0.2570820555560051</v>
      </c>
      <c r="S43" s="2">
        <f t="shared" si="13"/>
        <v>0.25730701010256807</v>
      </c>
      <c r="T43" s="2">
        <f t="shared" si="13"/>
        <v>0.2570846881245712</v>
      </c>
      <c r="U43" s="2">
        <f t="shared" si="13"/>
        <v>0.25370199919001507</v>
      </c>
      <c r="W43" s="15"/>
    </row>
    <row r="44" spans="2:23" ht="12.75">
      <c r="B44" s="3"/>
      <c r="U44" s="15"/>
      <c r="W44" s="15"/>
    </row>
    <row r="45" spans="2:23" ht="12.75">
      <c r="B45" s="3"/>
      <c r="U45" s="15"/>
      <c r="W45" s="15"/>
    </row>
    <row r="46" spans="2:23" ht="12.75">
      <c r="B46" s="3"/>
      <c r="U46" s="15"/>
      <c r="W46" s="15"/>
    </row>
    <row r="47" spans="2:23" ht="12.75">
      <c r="B47" s="3"/>
      <c r="U47" s="15"/>
      <c r="W47" s="15"/>
    </row>
    <row r="48" spans="2:23" ht="12.75">
      <c r="B48" s="3"/>
      <c r="U48" s="15"/>
      <c r="W48" s="15"/>
    </row>
    <row r="49" spans="2:23" ht="12.75">
      <c r="B49" s="3"/>
      <c r="U49" s="15"/>
      <c r="W49" s="15"/>
    </row>
    <row r="50" spans="2:23" ht="12.75">
      <c r="B50" s="3"/>
      <c r="U50" s="15"/>
      <c r="W50" s="15"/>
    </row>
    <row r="51" spans="2:23" ht="12.75">
      <c r="B51" s="3"/>
      <c r="U51" s="15"/>
      <c r="W51" s="15"/>
    </row>
    <row r="52" spans="2:23" ht="12.75">
      <c r="B52" s="3"/>
      <c r="U52" s="15"/>
      <c r="W52" s="15"/>
    </row>
    <row r="53" spans="2:23" ht="12.75">
      <c r="B53" s="3"/>
      <c r="U53" s="15"/>
      <c r="W53" s="15"/>
    </row>
    <row r="54" spans="2:23" ht="12.75">
      <c r="B54" s="3"/>
      <c r="U54" s="15"/>
      <c r="W54" s="15"/>
    </row>
    <row r="55" spans="2:23" ht="12.75">
      <c r="B55" s="3"/>
      <c r="U55" s="15"/>
      <c r="W55" s="15"/>
    </row>
    <row r="56" spans="2:23" ht="12.75">
      <c r="B56" s="3"/>
      <c r="U56" s="15"/>
      <c r="W56" s="15"/>
    </row>
    <row r="57" spans="2:23" ht="12.75">
      <c r="B57" s="3"/>
      <c r="U57" s="15"/>
      <c r="W57" s="15"/>
    </row>
    <row r="58" spans="21:23" ht="12.75">
      <c r="U58" s="15"/>
      <c r="W58" s="15"/>
    </row>
    <row r="59" spans="21:23" ht="12.75">
      <c r="U59" s="15"/>
      <c r="W59" s="15"/>
    </row>
    <row r="60" spans="21:23" ht="12.75">
      <c r="U60" s="16"/>
      <c r="W60" s="16"/>
    </row>
    <row r="61" spans="21:23" ht="12.75">
      <c r="U61" s="15"/>
      <c r="W61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 Geens</cp:lastModifiedBy>
  <cp:category/>
  <cp:version/>
  <cp:contentType/>
  <cp:contentStatus/>
</cp:coreProperties>
</file>